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y Drive\Documents\07-Blog\2026\01 - 100 Q&amp;A\Calibration Uncertainty\"/>
    </mc:Choice>
  </mc:AlternateContent>
  <xr:revisionPtr revIDLastSave="0" documentId="13_ncr:1_{8459BE28-E49D-44A7-B0F6-4500B4215F8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Ucal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 l="1"/>
  <c r="J10" i="1"/>
  <c r="H9" i="1"/>
  <c r="H8" i="1"/>
  <c r="H7" i="1"/>
  <c r="T15" i="1"/>
  <c r="T13" i="1"/>
  <c r="T12" i="1"/>
  <c r="T11" i="1"/>
  <c r="T10" i="1"/>
  <c r="T7" i="1"/>
  <c r="I9" i="1" l="1"/>
  <c r="I8" i="1"/>
  <c r="I7" i="1"/>
  <c r="I10" i="1" s="1"/>
</calcChain>
</file>

<file path=xl/sharedStrings.xml><?xml version="1.0" encoding="utf-8"?>
<sst xmlns="http://schemas.openxmlformats.org/spreadsheetml/2006/main" count="64" uniqueCount="53">
  <si>
    <t>INSTRUCTIONS</t>
  </si>
  <si>
    <t>Description</t>
  </si>
  <si>
    <t>Symbol</t>
  </si>
  <si>
    <t>Unit</t>
  </si>
  <si>
    <t>Notes</t>
  </si>
  <si>
    <r>
      <t>u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(y)</t>
    </r>
  </si>
  <si>
    <t>mg</t>
  </si>
  <si>
    <t>Follow the instructions below to use this calculator.</t>
  </si>
  <si>
    <r>
      <rPr>
        <b/>
        <i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Only enter data into the yellow, highlighted cells.</t>
    </r>
  </si>
  <si>
    <t>Combined Measurement Uncertainty</t>
  </si>
  <si>
    <t>Sensitivity
Coefficient</t>
  </si>
  <si>
    <t>Distribution</t>
  </si>
  <si>
    <t>Divisor</t>
  </si>
  <si>
    <t>Standard Uncertainty</t>
  </si>
  <si>
    <t>Normal k=1</t>
  </si>
  <si>
    <t>Normal k=2</t>
  </si>
  <si>
    <t>Normal k=2.58</t>
  </si>
  <si>
    <t>Normal k=3</t>
  </si>
  <si>
    <t>Normal k=2.4</t>
  </si>
  <si>
    <t>Rectangular √3</t>
  </si>
  <si>
    <t>Rectangular √12</t>
  </si>
  <si>
    <t>Triangular</t>
  </si>
  <si>
    <t>U-Shaped</t>
  </si>
  <si>
    <t>Log-Normal</t>
  </si>
  <si>
    <t>Rayleigh</t>
  </si>
  <si>
    <t>Omitted</t>
  </si>
  <si>
    <t>Uncertainty Value</t>
  </si>
  <si>
    <t>1) Enter a description for each uncertainty contributor.</t>
  </si>
  <si>
    <t>2) Enter the sensitivity coefficients for each uncertainty contributor (Default = 1).</t>
  </si>
  <si>
    <t>3) Enter the uncertainty value for each uncertainty contributor.</t>
  </si>
  <si>
    <t>4) Enter the unit of measurement for each uncertainty contributor.</t>
  </si>
  <si>
    <t>5) Select an appropriate probability distribution (i.e. Dropdown Menu).</t>
  </si>
  <si>
    <t>6) Enter the unit of measurement for the result, if different than input uncertainties.</t>
  </si>
  <si>
    <t>68 % C.I., k=1</t>
  </si>
  <si>
    <t>Calibration Uncertainty Calculator - Version 1.0</t>
  </si>
  <si>
    <t>CMC Uncertainty</t>
  </si>
  <si>
    <t>UUT Resolution</t>
  </si>
  <si>
    <t>UUT Repeatability</t>
  </si>
  <si>
    <r>
      <t>u</t>
    </r>
    <r>
      <rPr>
        <vertAlign val="subscript"/>
        <sz val="11"/>
        <color theme="1"/>
        <rFont val="Calibri"/>
        <family val="2"/>
        <scheme val="minor"/>
      </rPr>
      <t>r</t>
    </r>
  </si>
  <si>
    <r>
      <t>U</t>
    </r>
    <r>
      <rPr>
        <vertAlign val="subscript"/>
        <sz val="11"/>
        <color theme="1"/>
        <rFont val="Calibri"/>
        <family val="2"/>
        <scheme val="minor"/>
      </rPr>
      <t>d</t>
    </r>
  </si>
  <si>
    <r>
      <t>U</t>
    </r>
    <r>
      <rPr>
        <vertAlign val="subscript"/>
        <sz val="11"/>
        <color theme="1"/>
        <rFont val="Calibri"/>
        <family val="2"/>
        <scheme val="minor"/>
      </rPr>
      <t>CMC</t>
    </r>
  </si>
  <si>
    <t>k</t>
  </si>
  <si>
    <t>Coverage Factor</t>
  </si>
  <si>
    <t>95 % C.I., k=2</t>
  </si>
  <si>
    <t>JCGM 100:2008, Table G.1</t>
  </si>
  <si>
    <r>
      <t>U</t>
    </r>
    <r>
      <rPr>
        <vertAlign val="subscript"/>
        <sz val="11"/>
        <color theme="1"/>
        <rFont val="Calibri"/>
        <family val="2"/>
        <scheme val="minor"/>
      </rPr>
      <t>cal</t>
    </r>
  </si>
  <si>
    <t>Expanded Calibration Uncertainty</t>
  </si>
  <si>
    <t>Created by Rick Hogan at ISOBudgets © 2026</t>
  </si>
  <si>
    <t>Calibration Uncertainty</t>
  </si>
  <si>
    <t>8) Enter the coverage factor (Default = 2).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</si>
  <si>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JCGM 100:2008, section 5.1.2, 6, &amp; 7; ILAC P14, section 5</t>
    </r>
  </si>
  <si>
    <t>9) Find the expanded calibration uncertainty (i.e. blue, highlighted cell I12).</t>
  </si>
  <si>
    <t>7) Find the combined measurement uncertainty (i.e. blue, highlighted cell I10).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</si>
</sst>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Segoe UI Light"/>
      <family val="2"/>
    </font>
    <font>
      <sz val="12"/>
      <color theme="1"/>
      <name val="Segoe UI Light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Down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5" borderId="3" xfId="0" applyFill="1" applyBorder="1" applyAlignment="1">
      <alignment horizontal="left"/>
    </xf>
    <xf numFmtId="0" fontId="0" fillId="0" borderId="2" xfId="0" applyBorder="1"/>
    <xf numFmtId="0" fontId="0" fillId="5" borderId="2" xfId="0" applyFill="1" applyBorder="1"/>
    <xf numFmtId="0" fontId="7" fillId="2" borderId="4" xfId="0" applyFont="1" applyFill="1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2" fillId="2" borderId="7" xfId="0" applyFont="1" applyFill="1" applyBorder="1"/>
    <xf numFmtId="0" fontId="0" fillId="0" borderId="8" xfId="0" applyBorder="1"/>
    <xf numFmtId="0" fontId="1" fillId="9" borderId="7" xfId="0" applyFont="1" applyFill="1" applyBorder="1"/>
    <xf numFmtId="0" fontId="1" fillId="0" borderId="0" xfId="0" applyFont="1" applyAlignment="1">
      <alignment horizontal="left"/>
    </xf>
    <xf numFmtId="0" fontId="0" fillId="5" borderId="7" xfId="0" applyFill="1" applyBorder="1"/>
    <xf numFmtId="0" fontId="0" fillId="5" borderId="9" xfId="0" applyFill="1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2" borderId="1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8" fillId="10" borderId="0" xfId="0" applyFont="1" applyFill="1"/>
    <xf numFmtId="0" fontId="9" fillId="11" borderId="1" xfId="0" applyFont="1" applyFill="1" applyBorder="1"/>
    <xf numFmtId="164" fontId="9" fillId="11" borderId="1" xfId="0" applyNumberFormat="1" applyFont="1" applyFill="1" applyBorder="1" applyAlignment="1">
      <alignment horizontal="left"/>
    </xf>
    <xf numFmtId="16" fontId="9" fillId="11" borderId="1" xfId="0" quotePrefix="1" applyNumberFormat="1" applyFont="1" applyFill="1" applyBorder="1"/>
    <xf numFmtId="0" fontId="9" fillId="11" borderId="1" xfId="0" quotePrefix="1" applyFont="1" applyFill="1" applyBorder="1"/>
    <xf numFmtId="0" fontId="2" fillId="8" borderId="13" xfId="0" applyFont="1" applyFill="1" applyBorder="1" applyAlignment="1">
      <alignment horizontal="left"/>
    </xf>
    <xf numFmtId="0" fontId="0" fillId="5" borderId="14" xfId="0" applyFill="1" applyBorder="1" applyAlignment="1">
      <alignment horizontal="center"/>
    </xf>
    <xf numFmtId="0" fontId="0" fillId="7" borderId="14" xfId="0" applyFill="1" applyBorder="1" applyAlignment="1">
      <alignment horizontal="left"/>
    </xf>
    <xf numFmtId="164" fontId="4" fillId="6" borderId="1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5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9" borderId="7" xfId="0" applyFill="1" applyBorder="1"/>
    <xf numFmtId="0" fontId="5" fillId="3" borderId="7" xfId="0" applyFont="1" applyFill="1" applyBorder="1"/>
    <xf numFmtId="165" fontId="4" fillId="6" borderId="1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165" fontId="10" fillId="4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showGridLines="0" tabSelected="1" zoomScale="130" zoomScaleNormal="130" workbookViewId="0">
      <selection activeCell="E7" sqref="E7"/>
    </sheetView>
  </sheetViews>
  <sheetFormatPr defaultColWidth="0" defaultRowHeight="16.5" customHeight="1" zeroHeight="1" x14ac:dyDescent="0.35"/>
  <cols>
    <col min="1" max="1" width="71.1796875" style="4" customWidth="1"/>
    <col min="2" max="2" width="35.6328125" style="2" customWidth="1"/>
    <col min="3" max="3" width="8.7265625" style="2" customWidth="1"/>
    <col min="4" max="4" width="10.453125" style="2" customWidth="1"/>
    <col min="5" max="5" width="12.90625" style="2" customWidth="1"/>
    <col min="6" max="6" width="8.7265625" style="2" customWidth="1"/>
    <col min="7" max="7" width="14.1796875" style="2" bestFit="1" customWidth="1"/>
    <col min="8" max="10" width="13.26953125" style="2" customWidth="1"/>
    <col min="11" max="11" width="43.7265625" style="2" customWidth="1"/>
    <col min="12" max="12" width="8.7265625" customWidth="1"/>
    <col min="13" max="18" width="8.7265625" hidden="1" customWidth="1"/>
    <col min="19" max="19" width="15.90625" hidden="1" customWidth="1"/>
    <col min="20" max="16384" width="8.7265625" hidden="1"/>
  </cols>
  <sheetData>
    <row r="1" spans="1:20" ht="21" x14ac:dyDescent="0.5">
      <c r="A1" s="6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20" ht="16.5" customHeight="1" x14ac:dyDescent="0.35">
      <c r="A2" s="9" t="s">
        <v>47</v>
      </c>
      <c r="L2" s="10"/>
    </row>
    <row r="3" spans="1:20" ht="16.5" customHeight="1" x14ac:dyDescent="0.35">
      <c r="A3" s="11" t="s">
        <v>0</v>
      </c>
      <c r="B3" s="12" t="s">
        <v>48</v>
      </c>
      <c r="L3" s="10"/>
    </row>
    <row r="4" spans="1:20" ht="16.5" customHeight="1" x14ac:dyDescent="0.45">
      <c r="A4" s="38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18"/>
      <c r="L4" s="10"/>
      <c r="S4" s="22" t="s">
        <v>11</v>
      </c>
      <c r="T4" s="22" t="s">
        <v>12</v>
      </c>
    </row>
    <row r="5" spans="1:20" ht="16.5" customHeight="1" x14ac:dyDescent="0.45">
      <c r="A5" s="39" t="s">
        <v>8</v>
      </c>
      <c r="B5" s="43" t="s">
        <v>1</v>
      </c>
      <c r="C5" s="42" t="s">
        <v>2</v>
      </c>
      <c r="D5" s="41" t="s">
        <v>10</v>
      </c>
      <c r="E5" s="41" t="s">
        <v>26</v>
      </c>
      <c r="F5" s="42" t="s">
        <v>3</v>
      </c>
      <c r="G5" s="42" t="s">
        <v>11</v>
      </c>
      <c r="H5" s="42" t="s">
        <v>12</v>
      </c>
      <c r="I5" s="41" t="s">
        <v>13</v>
      </c>
      <c r="J5" s="42" t="s">
        <v>3</v>
      </c>
      <c r="K5" s="42" t="s">
        <v>4</v>
      </c>
      <c r="L5" s="10"/>
      <c r="S5" s="23" t="s">
        <v>14</v>
      </c>
      <c r="T5" s="24">
        <v>1</v>
      </c>
    </row>
    <row r="6" spans="1:20" ht="16.5" customHeight="1" x14ac:dyDescent="0.45">
      <c r="A6" s="13" t="s">
        <v>27</v>
      </c>
      <c r="B6" s="43"/>
      <c r="C6" s="42"/>
      <c r="D6" s="41"/>
      <c r="E6" s="41"/>
      <c r="F6" s="42"/>
      <c r="G6" s="42"/>
      <c r="H6" s="42"/>
      <c r="I6" s="41"/>
      <c r="J6" s="42"/>
      <c r="K6" s="42"/>
      <c r="L6" s="10"/>
      <c r="S6" s="25" t="s">
        <v>15</v>
      </c>
      <c r="T6" s="24">
        <v>2</v>
      </c>
    </row>
    <row r="7" spans="1:20" ht="16.5" customHeight="1" x14ac:dyDescent="0.45">
      <c r="A7" s="13" t="s">
        <v>28</v>
      </c>
      <c r="B7" s="3" t="s">
        <v>35</v>
      </c>
      <c r="C7" s="21" t="s">
        <v>40</v>
      </c>
      <c r="D7" s="19">
        <v>1</v>
      </c>
      <c r="E7" s="19">
        <v>0.25</v>
      </c>
      <c r="F7" s="19" t="s">
        <v>6</v>
      </c>
      <c r="G7" s="19" t="s">
        <v>15</v>
      </c>
      <c r="H7" s="20">
        <f>_xlfn.XLOOKUP(G7,$S$5:$S$16,$T$5:$T$16,"N/A",0,1)</f>
        <v>2</v>
      </c>
      <c r="I7" s="20">
        <f>E7/H7</f>
        <v>0.125</v>
      </c>
      <c r="J7" s="19" t="s">
        <v>6</v>
      </c>
      <c r="K7" s="1"/>
      <c r="L7" s="10"/>
      <c r="S7" s="25" t="s">
        <v>16</v>
      </c>
      <c r="T7" s="24">
        <f>TINV(0.01,100000000)</f>
        <v>2.5758293526846576</v>
      </c>
    </row>
    <row r="8" spans="1:20" ht="16.5" customHeight="1" x14ac:dyDescent="0.45">
      <c r="A8" s="13" t="s">
        <v>29</v>
      </c>
      <c r="B8" s="3" t="s">
        <v>36</v>
      </c>
      <c r="C8" s="21" t="s">
        <v>39</v>
      </c>
      <c r="D8" s="19">
        <v>1</v>
      </c>
      <c r="E8" s="19">
        <v>0.01</v>
      </c>
      <c r="F8" s="19" t="s">
        <v>6</v>
      </c>
      <c r="G8" s="19" t="s">
        <v>20</v>
      </c>
      <c r="H8" s="20">
        <f t="shared" ref="H8:H9" si="0">_xlfn.XLOOKUP(G8,$S$5:$S$16,$T$5:$T$16,"N/A",0,1)</f>
        <v>3.4641016151377544</v>
      </c>
      <c r="I8" s="20">
        <f>E8/H8</f>
        <v>2.886751345948129E-3</v>
      </c>
      <c r="J8" s="19" t="s">
        <v>6</v>
      </c>
      <c r="K8" s="1"/>
      <c r="L8" s="10"/>
      <c r="S8" s="25" t="s">
        <v>17</v>
      </c>
      <c r="T8" s="24">
        <v>3</v>
      </c>
    </row>
    <row r="9" spans="1:20" ht="16.5" customHeight="1" thickBot="1" x14ac:dyDescent="0.5">
      <c r="A9" s="13" t="s">
        <v>30</v>
      </c>
      <c r="B9" s="37" t="s">
        <v>37</v>
      </c>
      <c r="C9" s="33" t="s">
        <v>38</v>
      </c>
      <c r="D9" s="34">
        <v>1</v>
      </c>
      <c r="E9" s="34">
        <v>7.9000000000000001E-2</v>
      </c>
      <c r="F9" s="34" t="s">
        <v>6</v>
      </c>
      <c r="G9" s="34" t="s">
        <v>14</v>
      </c>
      <c r="H9" s="35">
        <f t="shared" si="0"/>
        <v>1</v>
      </c>
      <c r="I9" s="35">
        <f>E9/H9</f>
        <v>7.9000000000000001E-2</v>
      </c>
      <c r="J9" s="34" t="s">
        <v>6</v>
      </c>
      <c r="K9" s="36"/>
      <c r="L9" s="10"/>
      <c r="S9" s="25" t="s">
        <v>18</v>
      </c>
      <c r="T9" s="24">
        <v>2.4</v>
      </c>
    </row>
    <row r="10" spans="1:20" ht="16.5" customHeight="1" x14ac:dyDescent="0.45">
      <c r="A10" s="13" t="s">
        <v>31</v>
      </c>
      <c r="B10" s="27" t="s">
        <v>9</v>
      </c>
      <c r="C10" s="28" t="s">
        <v>5</v>
      </c>
      <c r="D10" s="29"/>
      <c r="E10" s="29"/>
      <c r="F10" s="29"/>
      <c r="G10" s="29"/>
      <c r="H10" s="29"/>
      <c r="I10" s="30">
        <f>SQRT(SUMSQ(I7:I9))</f>
        <v>0.14789974081563947</v>
      </c>
      <c r="J10" s="31" t="str">
        <f>J9</f>
        <v>mg</v>
      </c>
      <c r="K10" s="32" t="s">
        <v>33</v>
      </c>
      <c r="L10" s="10"/>
      <c r="S10" s="26" t="s">
        <v>19</v>
      </c>
      <c r="T10" s="24">
        <f>SQRT(3)</f>
        <v>1.7320508075688772</v>
      </c>
    </row>
    <row r="11" spans="1:20" ht="16.5" customHeight="1" x14ac:dyDescent="0.45">
      <c r="A11" s="13" t="s">
        <v>32</v>
      </c>
      <c r="B11" s="27" t="s">
        <v>42</v>
      </c>
      <c r="C11" s="28" t="s">
        <v>41</v>
      </c>
      <c r="D11" s="29"/>
      <c r="E11" s="29"/>
      <c r="F11" s="29"/>
      <c r="G11" s="29"/>
      <c r="H11" s="29"/>
      <c r="I11" s="44">
        <v>2</v>
      </c>
      <c r="J11" s="31"/>
      <c r="K11" s="32" t="s">
        <v>44</v>
      </c>
      <c r="L11" s="10"/>
      <c r="S11" s="23" t="s">
        <v>20</v>
      </c>
      <c r="T11" s="24">
        <f>SQRT(12)</f>
        <v>3.4641016151377544</v>
      </c>
    </row>
    <row r="12" spans="1:20" ht="16.5" customHeight="1" x14ac:dyDescent="0.45">
      <c r="A12" s="13" t="s">
        <v>52</v>
      </c>
      <c r="B12" s="27" t="s">
        <v>46</v>
      </c>
      <c r="C12" s="28" t="s">
        <v>45</v>
      </c>
      <c r="D12" s="29"/>
      <c r="E12" s="29"/>
      <c r="F12" s="29"/>
      <c r="G12" s="29"/>
      <c r="H12" s="29"/>
      <c r="I12" s="40">
        <f>IF(IFERROR(ROUND(I11*I10, 2-(INT(LOG(I11*I10))+1)),0)=0,"N/A",IFERROR(ROUND(I11*I10, 2-(INT(LOG(I11*I10))+1)),0))</f>
        <v>0.3</v>
      </c>
      <c r="J12" s="31" t="str">
        <f>J10</f>
        <v>mg</v>
      </c>
      <c r="K12" s="32" t="s">
        <v>43</v>
      </c>
      <c r="L12" s="10"/>
      <c r="S12" s="23" t="s">
        <v>21</v>
      </c>
      <c r="T12" s="24">
        <f>SQRT(6)</f>
        <v>2.4494897427831779</v>
      </c>
    </row>
    <row r="13" spans="1:20" ht="16.5" customHeight="1" x14ac:dyDescent="0.45">
      <c r="A13" s="13" t="s">
        <v>49</v>
      </c>
      <c r="L13" s="10"/>
      <c r="S13" s="23" t="s">
        <v>22</v>
      </c>
      <c r="T13" s="24">
        <f>SQRT(2)</f>
        <v>1.4142135623730951</v>
      </c>
    </row>
    <row r="14" spans="1:20" ht="16.5" customHeight="1" x14ac:dyDescent="0.45">
      <c r="A14" s="13" t="s">
        <v>51</v>
      </c>
      <c r="L14" s="10"/>
      <c r="S14" s="23" t="s">
        <v>23</v>
      </c>
      <c r="T14" s="24">
        <v>2.375</v>
      </c>
    </row>
    <row r="15" spans="1:20" ht="16.5" customHeight="1" x14ac:dyDescent="0.45">
      <c r="A15" s="13"/>
      <c r="L15" s="10"/>
      <c r="S15" s="23" t="s">
        <v>24</v>
      </c>
      <c r="T15" s="24">
        <f>SQRT(2*LN(20))</f>
        <v>2.4477468306808166</v>
      </c>
    </row>
    <row r="16" spans="1:20" ht="16.5" customHeight="1" x14ac:dyDescent="0.45">
      <c r="A16" s="13" t="s">
        <v>50</v>
      </c>
      <c r="L16" s="10"/>
      <c r="S16" s="23" t="s">
        <v>25</v>
      </c>
      <c r="T16" s="24">
        <v>0</v>
      </c>
    </row>
    <row r="17" spans="1:12" ht="16.5" customHeight="1" x14ac:dyDescent="0.35">
      <c r="A17" s="13"/>
      <c r="L17" s="10"/>
    </row>
    <row r="18" spans="1:12" ht="16.5" customHeight="1" x14ac:dyDescent="0.35">
      <c r="A18" s="13"/>
      <c r="L18" s="10"/>
    </row>
    <row r="19" spans="1:12" ht="16.5" customHeight="1" x14ac:dyDescent="0.35">
      <c r="A19" s="13"/>
      <c r="L19" s="10"/>
    </row>
    <row r="20" spans="1:12" ht="16.5" customHeight="1" thickBot="1" x14ac:dyDescent="0.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/>
    </row>
    <row r="21" spans="1:12" ht="16.5" hidden="1" customHeight="1" x14ac:dyDescent="0.35">
      <c r="A21" s="5"/>
    </row>
    <row r="22" spans="1:12" ht="16.5" hidden="1" customHeight="1" x14ac:dyDescent="0.35">
      <c r="A22" s="5"/>
    </row>
    <row r="23" spans="1:12" ht="16.5" hidden="1" customHeight="1" x14ac:dyDescent="0.35">
      <c r="A23" s="5"/>
    </row>
    <row r="24" spans="1:12" ht="16.5" hidden="1" customHeight="1" x14ac:dyDescent="0.35">
      <c r="A24" s="5"/>
    </row>
    <row r="25" spans="1:12" ht="16.5" hidden="1" customHeight="1" x14ac:dyDescent="0.35">
      <c r="A25" s="5"/>
    </row>
  </sheetData>
  <mergeCells count="10">
    <mergeCell ref="E5:E6"/>
    <mergeCell ref="D5:D6"/>
    <mergeCell ref="C5:C6"/>
    <mergeCell ref="B5:B6"/>
    <mergeCell ref="K5:K6"/>
    <mergeCell ref="J5:J6"/>
    <mergeCell ref="I5:I6"/>
    <mergeCell ref="H5:H6"/>
    <mergeCell ref="G5:G6"/>
    <mergeCell ref="F5:F6"/>
  </mergeCells>
  <dataValidations count="1">
    <dataValidation type="list" allowBlank="1" showInputMessage="1" showErrorMessage="1" sqref="G7:G9" xr:uid="{07C623CC-22CE-43C3-8505-D318B03902BA}">
      <formula1>$S$5:$S$16</formula1>
    </dataValidation>
  </dataValidations>
  <pageMargins left="0.25" right="0.25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Ucal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Hogan</dc:creator>
  <cp:lastModifiedBy>Richard Hogan</cp:lastModifiedBy>
  <cp:lastPrinted>2025-11-21T18:25:07Z</cp:lastPrinted>
  <dcterms:created xsi:type="dcterms:W3CDTF">2015-06-05T18:17:20Z</dcterms:created>
  <dcterms:modified xsi:type="dcterms:W3CDTF">2026-03-19T16:37:53Z</dcterms:modified>
</cp:coreProperties>
</file>