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blic\ISO Budgets 17025 Training\Lesson 3\"/>
    </mc:Choice>
  </mc:AlternateContent>
  <xr:revisionPtr revIDLastSave="0" documentId="13_ncr:1_{A8B6F51F-9350-4213-B1C0-5CF086E9E043}" xr6:coauthVersionLast="47" xr6:coauthVersionMax="47" xr10:uidLastSave="{00000000-0000-0000-0000-000000000000}"/>
  <bookViews>
    <workbookView xWindow="30915" yWindow="1245" windowWidth="21600" windowHeight="13575" activeTab="1" xr2:uid="{F54DFAFD-FD6F-42DD-9DAB-3EA9300428D4}"/>
  </bookViews>
  <sheets>
    <sheet name="RPT" sheetId="1" r:id="rId1"/>
    <sheet name="RPD" sheetId="2" r:id="rId2"/>
    <sheet name="STB" sheetId="3" r:id="rId3"/>
    <sheet name="DFT" sheetId="5" r:id="rId4"/>
    <sheet name="RFS" sheetId="6" r:id="rId5"/>
    <sheet name="REF" sheetId="7" r:id="rId6"/>
    <sheet name="BIA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6" i="5"/>
  <c r="H4" i="7" l="1"/>
  <c r="H4" i="6"/>
  <c r="H3" i="6"/>
  <c r="H4" i="5" l="1"/>
  <c r="H6" i="3"/>
  <c r="H5" i="3"/>
  <c r="H4" i="3"/>
  <c r="G7" i="2"/>
  <c r="G6" i="2"/>
  <c r="G5" i="2"/>
  <c r="F7" i="2"/>
  <c r="F6" i="2"/>
  <c r="F5" i="2"/>
  <c r="E6" i="1"/>
  <c r="E12" i="1" s="1"/>
  <c r="E5" i="1"/>
  <c r="D12" i="1" s="1"/>
  <c r="E4" i="1"/>
  <c r="F13" i="2" l="1"/>
  <c r="E13" i="2"/>
  <c r="H7" i="5"/>
  <c r="H8" i="5" s="1"/>
</calcChain>
</file>

<file path=xl/sharedStrings.xml><?xml version="1.0" encoding="utf-8"?>
<sst xmlns="http://schemas.openxmlformats.org/spreadsheetml/2006/main" count="55" uniqueCount="32">
  <si>
    <t>Value</t>
  </si>
  <si>
    <t>Repeatability</t>
  </si>
  <si>
    <t>Mean</t>
  </si>
  <si>
    <t>Standard Deviation</t>
  </si>
  <si>
    <t>Degrees Of Freedom</t>
  </si>
  <si>
    <t>Results</t>
  </si>
  <si>
    <t>DOF</t>
  </si>
  <si>
    <t>RPT</t>
  </si>
  <si>
    <t>Reproducibility</t>
  </si>
  <si>
    <t>Tech A</t>
  </si>
  <si>
    <t>Tech B</t>
  </si>
  <si>
    <t>RPD</t>
  </si>
  <si>
    <t>Stability</t>
  </si>
  <si>
    <t>Year</t>
  </si>
  <si>
    <t>Bias</t>
  </si>
  <si>
    <t>STD</t>
  </si>
  <si>
    <t>UUT</t>
  </si>
  <si>
    <t>Drift</t>
  </si>
  <si>
    <t>1V</t>
  </si>
  <si>
    <t>Date</t>
  </si>
  <si>
    <t>2023 - 20024</t>
  </si>
  <si>
    <t>Drift 1</t>
  </si>
  <si>
    <t>2022 - 2023</t>
  </si>
  <si>
    <t>Drift 2</t>
  </si>
  <si>
    <t>Drift (Daily)</t>
  </si>
  <si>
    <t>Drift ( Annual)</t>
  </si>
  <si>
    <t>Reference Standard Stability</t>
  </si>
  <si>
    <t>Taken from Keithley 2001 SN 0641006</t>
  </si>
  <si>
    <t>STDEV</t>
  </si>
  <si>
    <t>DF</t>
  </si>
  <si>
    <t>Reference Standard Uncertainty</t>
  </si>
  <si>
    <t>Taken from Fluke 5522A SN4006901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</si>
</sst>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E+00"/>
    <numFmt numFmtId="165" formatCode="0.000000"/>
    <numFmt numFmtId="166" formatCode="0.00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quotePrefix="1"/>
    <xf numFmtId="164" fontId="0" fillId="0" borderId="0" xfId="0" quotePrefix="1" applyNumberFormat="1"/>
    <xf numFmtId="164" fontId="0" fillId="0" borderId="0" xfId="0" applyNumberFormat="1"/>
    <xf numFmtId="165" fontId="0" fillId="0" borderId="0" xfId="0" quotePrefix="1" applyNumberFormat="1"/>
    <xf numFmtId="165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166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94BF-2D2F-4173-AEED-CCD5E515668E}">
  <dimension ref="A1:P24"/>
  <sheetViews>
    <sheetView workbookViewId="0">
      <selection activeCell="E5" sqref="E5"/>
    </sheetView>
  </sheetViews>
  <sheetFormatPr defaultRowHeight="15" x14ac:dyDescent="0.25"/>
  <cols>
    <col min="2" max="2" width="14.5703125" customWidth="1"/>
    <col min="4" max="4" width="19" customWidth="1"/>
    <col min="5" max="5" width="17.28515625" customWidth="1"/>
  </cols>
  <sheetData>
    <row r="1" spans="1:5" x14ac:dyDescent="0.25">
      <c r="B1" t="s">
        <v>1</v>
      </c>
    </row>
    <row r="2" spans="1:5" x14ac:dyDescent="0.25">
      <c r="A2" t="s">
        <v>0</v>
      </c>
      <c r="B2" t="s">
        <v>18</v>
      </c>
    </row>
    <row r="3" spans="1:5" x14ac:dyDescent="0.25">
      <c r="A3">
        <v>1</v>
      </c>
      <c r="B3" s="4">
        <v>1.0000640000000001</v>
      </c>
    </row>
    <row r="4" spans="1:5" x14ac:dyDescent="0.25">
      <c r="A4">
        <v>2</v>
      </c>
      <c r="B4" s="4">
        <v>0.99974399999999997</v>
      </c>
      <c r="D4" t="s">
        <v>2</v>
      </c>
      <c r="E4" s="5">
        <f>AVERAGE(B3:B12)</f>
        <v>0.99993599999999994</v>
      </c>
    </row>
    <row r="5" spans="1:5" x14ac:dyDescent="0.25">
      <c r="A5">
        <v>3</v>
      </c>
      <c r="B5" s="4">
        <v>1.0000640000000001</v>
      </c>
      <c r="D5" t="s">
        <v>3</v>
      </c>
      <c r="E5" s="5">
        <f>_xlfn.STDEV.S(B3:B12)</f>
        <v>1.6524728943823373E-4</v>
      </c>
    </row>
    <row r="6" spans="1:5" x14ac:dyDescent="0.25">
      <c r="A6">
        <v>4</v>
      </c>
      <c r="B6" s="4">
        <v>1.0000640000000001</v>
      </c>
      <c r="D6" t="s">
        <v>4</v>
      </c>
      <c r="E6" s="5">
        <f>COUNT(B3:B12)-1</f>
        <v>9</v>
      </c>
    </row>
    <row r="7" spans="1:5" x14ac:dyDescent="0.25">
      <c r="A7">
        <v>5</v>
      </c>
      <c r="B7" s="4">
        <v>0.99974399999999997</v>
      </c>
    </row>
    <row r="8" spans="1:5" x14ac:dyDescent="0.25">
      <c r="A8">
        <v>6</v>
      </c>
      <c r="B8" s="4">
        <v>1.0000640000000001</v>
      </c>
    </row>
    <row r="9" spans="1:5" x14ac:dyDescent="0.25">
      <c r="A9">
        <v>7</v>
      </c>
      <c r="B9" s="4">
        <v>1.0000640000000001</v>
      </c>
    </row>
    <row r="10" spans="1:5" x14ac:dyDescent="0.25">
      <c r="A10">
        <v>8</v>
      </c>
      <c r="B10" s="4">
        <v>0.99974399999999997</v>
      </c>
      <c r="D10" t="s">
        <v>5</v>
      </c>
    </row>
    <row r="11" spans="1:5" x14ac:dyDescent="0.25">
      <c r="A11">
        <v>9</v>
      </c>
      <c r="B11" s="4">
        <v>1.0000640000000001</v>
      </c>
      <c r="D11" t="s">
        <v>0</v>
      </c>
      <c r="E11" t="s">
        <v>6</v>
      </c>
    </row>
    <row r="12" spans="1:5" x14ac:dyDescent="0.25">
      <c r="A12">
        <v>10</v>
      </c>
      <c r="B12" s="4">
        <v>0.99974399999999997</v>
      </c>
      <c r="C12" s="6" t="s">
        <v>7</v>
      </c>
      <c r="D12" s="5">
        <f>E5</f>
        <v>1.6524728943823373E-4</v>
      </c>
      <c r="E12" s="7">
        <f>E6</f>
        <v>9</v>
      </c>
    </row>
    <row r="14" spans="1:5" x14ac:dyDescent="0.25">
      <c r="B14" s="4"/>
    </row>
    <row r="15" spans="1:5" x14ac:dyDescent="0.25">
      <c r="B15" s="4"/>
    </row>
    <row r="16" spans="1:5" x14ac:dyDescent="0.25">
      <c r="B16" s="2"/>
      <c r="E16" s="5"/>
    </row>
    <row r="17" spans="2:16" x14ac:dyDescent="0.25">
      <c r="B17" s="2"/>
    </row>
    <row r="18" spans="2:16" x14ac:dyDescent="0.25">
      <c r="B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2:16" x14ac:dyDescent="0.25">
      <c r="B19" s="2"/>
      <c r="C19" s="1"/>
    </row>
    <row r="20" spans="2:16" x14ac:dyDescent="0.25">
      <c r="B20" s="2"/>
    </row>
    <row r="21" spans="2:16" x14ac:dyDescent="0.25">
      <c r="B21" s="2"/>
    </row>
    <row r="22" spans="2:16" x14ac:dyDescent="0.25">
      <c r="B22" s="2"/>
    </row>
    <row r="23" spans="2:16" x14ac:dyDescent="0.25">
      <c r="B23" s="2"/>
    </row>
    <row r="24" spans="2:16" x14ac:dyDescent="0.25">
      <c r="B24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B4BE-58A4-4AB0-9E4E-7B89FB8D1D30}">
  <dimension ref="A1:M20"/>
  <sheetViews>
    <sheetView tabSelected="1" workbookViewId="0">
      <selection activeCell="E13" sqref="E13"/>
    </sheetView>
  </sheetViews>
  <sheetFormatPr defaultRowHeight="15" x14ac:dyDescent="0.25"/>
  <cols>
    <col min="2" max="2" width="14.140625" customWidth="1"/>
    <col min="3" max="3" width="13" customWidth="1"/>
    <col min="5" max="5" width="18.140625" customWidth="1"/>
    <col min="6" max="6" width="15.85546875" customWidth="1"/>
    <col min="7" max="7" width="15.140625" customWidth="1"/>
  </cols>
  <sheetData>
    <row r="1" spans="1:7" x14ac:dyDescent="0.25">
      <c r="B1" t="s">
        <v>8</v>
      </c>
    </row>
    <row r="2" spans="1:7" x14ac:dyDescent="0.25">
      <c r="B2" t="s">
        <v>9</v>
      </c>
      <c r="C2" t="s">
        <v>10</v>
      </c>
    </row>
    <row r="3" spans="1:7" x14ac:dyDescent="0.25">
      <c r="A3" t="s">
        <v>0</v>
      </c>
      <c r="B3" t="s">
        <v>18</v>
      </c>
      <c r="C3" t="s">
        <v>18</v>
      </c>
    </row>
    <row r="4" spans="1:7" x14ac:dyDescent="0.25">
      <c r="A4">
        <v>1</v>
      </c>
      <c r="B4" s="4">
        <v>1.0000640000000001</v>
      </c>
      <c r="C4">
        <v>0.999892</v>
      </c>
    </row>
    <row r="5" spans="1:7" x14ac:dyDescent="0.25">
      <c r="A5">
        <v>2</v>
      </c>
      <c r="B5" s="4">
        <v>0.99974399999999997</v>
      </c>
      <c r="C5">
        <v>0.999892</v>
      </c>
      <c r="E5" t="s">
        <v>2</v>
      </c>
      <c r="F5" s="5">
        <f>AVERAGE(B4:B13)</f>
        <v>0.99993599999999994</v>
      </c>
      <c r="G5">
        <f>AVERAGE(C4:C13)</f>
        <v>0.99989199999999978</v>
      </c>
    </row>
    <row r="6" spans="1:7" x14ac:dyDescent="0.25">
      <c r="A6">
        <v>3</v>
      </c>
      <c r="B6" s="4">
        <v>1.0000640000000001</v>
      </c>
      <c r="C6">
        <v>0.999892</v>
      </c>
      <c r="E6" t="s">
        <v>3</v>
      </c>
      <c r="F6" s="5">
        <f>_xlfn.STDEV.S(B4:B13)</f>
        <v>1.6524728943823373E-4</v>
      </c>
      <c r="G6">
        <f>_xlfn.STDEV.S(C4:C13)</f>
        <v>2.3405556457178008E-16</v>
      </c>
    </row>
    <row r="7" spans="1:7" x14ac:dyDescent="0.25">
      <c r="A7">
        <v>4</v>
      </c>
      <c r="B7" s="4">
        <v>1.0000640000000001</v>
      </c>
      <c r="C7">
        <v>0.999892</v>
      </c>
      <c r="E7" t="s">
        <v>4</v>
      </c>
      <c r="F7" s="7">
        <f>COUNT(B4:B13)-1</f>
        <v>9</v>
      </c>
      <c r="G7">
        <f>COUNT(C4:C13)-1</f>
        <v>9</v>
      </c>
    </row>
    <row r="8" spans="1:7" x14ac:dyDescent="0.25">
      <c r="A8">
        <v>5</v>
      </c>
      <c r="B8" s="4">
        <v>0.99974399999999997</v>
      </c>
      <c r="C8">
        <v>0.999892</v>
      </c>
    </row>
    <row r="9" spans="1:7" x14ac:dyDescent="0.25">
      <c r="A9">
        <v>6</v>
      </c>
      <c r="B9" s="4">
        <v>1.0000640000000001</v>
      </c>
      <c r="C9">
        <v>0.999892</v>
      </c>
    </row>
    <row r="10" spans="1:7" x14ac:dyDescent="0.25">
      <c r="A10">
        <v>7</v>
      </c>
      <c r="B10" s="4">
        <v>1.0000640000000001</v>
      </c>
      <c r="C10">
        <v>0.999892</v>
      </c>
    </row>
    <row r="11" spans="1:7" x14ac:dyDescent="0.25">
      <c r="A11">
        <v>8</v>
      </c>
      <c r="B11" s="4">
        <v>0.99974399999999997</v>
      </c>
      <c r="C11">
        <v>0.999892</v>
      </c>
      <c r="E11" t="s">
        <v>5</v>
      </c>
    </row>
    <row r="12" spans="1:7" x14ac:dyDescent="0.25">
      <c r="A12">
        <v>9</v>
      </c>
      <c r="B12" s="4">
        <v>1.0000640000000001</v>
      </c>
      <c r="C12">
        <v>0.999892</v>
      </c>
      <c r="E12" t="s">
        <v>0</v>
      </c>
      <c r="F12" t="s">
        <v>6</v>
      </c>
    </row>
    <row r="13" spans="1:7" x14ac:dyDescent="0.25">
      <c r="A13">
        <v>10</v>
      </c>
      <c r="B13" s="4">
        <v>0.99974399999999997</v>
      </c>
      <c r="C13">
        <v>0.999892</v>
      </c>
      <c r="D13" s="6" t="s">
        <v>11</v>
      </c>
      <c r="E13" s="5">
        <f>STDEV(F5:G5)</f>
        <v>3.1112698372317708E-5</v>
      </c>
      <c r="F13" s="7">
        <f>COUNT(F5:G5)-1</f>
        <v>1</v>
      </c>
    </row>
    <row r="17" spans="3:13" x14ac:dyDescent="0.25">
      <c r="C17" s="1"/>
    </row>
    <row r="20" spans="3:13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9EA8-D3E0-4E13-BD25-FD3C0F0134E5}">
  <dimension ref="B1:H6"/>
  <sheetViews>
    <sheetView workbookViewId="0">
      <selection activeCell="H5" sqref="H5"/>
    </sheetView>
  </sheetViews>
  <sheetFormatPr defaultRowHeight="15" x14ac:dyDescent="0.25"/>
  <cols>
    <col min="2" max="2" width="12.140625" customWidth="1"/>
    <col min="3" max="3" width="13.42578125" customWidth="1"/>
    <col min="4" max="4" width="14.42578125" customWidth="1"/>
    <col min="5" max="5" width="14" customWidth="1"/>
    <col min="7" max="7" width="19.7109375" customWidth="1"/>
    <col min="8" max="8" width="15.7109375" customWidth="1"/>
  </cols>
  <sheetData>
    <row r="1" spans="2:8" x14ac:dyDescent="0.25">
      <c r="B1" t="s">
        <v>12</v>
      </c>
    </row>
    <row r="3" spans="2:8" x14ac:dyDescent="0.25">
      <c r="B3" t="s">
        <v>13</v>
      </c>
      <c r="C3">
        <v>2023</v>
      </c>
      <c r="D3">
        <v>2024</v>
      </c>
      <c r="E3">
        <v>2025</v>
      </c>
    </row>
    <row r="4" spans="2:8" x14ac:dyDescent="0.25">
      <c r="B4" t="s">
        <v>18</v>
      </c>
      <c r="C4">
        <v>1.000151</v>
      </c>
      <c r="D4">
        <v>0.99996300000000005</v>
      </c>
      <c r="E4" s="5">
        <v>1.0001089999999999</v>
      </c>
      <c r="G4" t="s">
        <v>2</v>
      </c>
      <c r="H4">
        <f>AVERAGE(C4:E4)</f>
        <v>1.0000743333333333</v>
      </c>
    </row>
    <row r="5" spans="2:8" x14ac:dyDescent="0.25">
      <c r="G5" t="s">
        <v>3</v>
      </c>
      <c r="H5">
        <f>STDEV(C4:E4)</f>
        <v>9.8677927285316258E-5</v>
      </c>
    </row>
    <row r="6" spans="2:8" x14ac:dyDescent="0.25">
      <c r="G6" t="s">
        <v>4</v>
      </c>
      <c r="H6">
        <f>COUNT(C4:E4)-1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AA9C-D3B7-40F3-8253-11B2E8CF5A21}">
  <dimension ref="B1:H10"/>
  <sheetViews>
    <sheetView workbookViewId="0">
      <selection activeCell="C4" sqref="C4"/>
    </sheetView>
  </sheetViews>
  <sheetFormatPr defaultRowHeight="15" x14ac:dyDescent="0.25"/>
  <cols>
    <col min="3" max="3" width="10" bestFit="1" customWidth="1"/>
    <col min="4" max="4" width="11.140625" customWidth="1"/>
    <col min="5" max="5" width="11.28515625" customWidth="1"/>
    <col min="7" max="7" width="15.42578125" customWidth="1"/>
    <col min="8" max="8" width="13.28515625" customWidth="1"/>
  </cols>
  <sheetData>
    <row r="1" spans="2:8" x14ac:dyDescent="0.25">
      <c r="B1" t="s">
        <v>17</v>
      </c>
    </row>
    <row r="3" spans="2:8" x14ac:dyDescent="0.25">
      <c r="B3" t="s">
        <v>19</v>
      </c>
      <c r="C3" s="9">
        <v>45762</v>
      </c>
      <c r="D3" s="9">
        <v>45358</v>
      </c>
      <c r="E3" s="9">
        <v>45002</v>
      </c>
      <c r="G3" t="s">
        <v>20</v>
      </c>
    </row>
    <row r="4" spans="2:8" x14ac:dyDescent="0.25">
      <c r="B4" t="s">
        <v>18</v>
      </c>
      <c r="C4">
        <v>1.0000001000000001</v>
      </c>
      <c r="D4" s="8">
        <v>0.99999329999999997</v>
      </c>
      <c r="E4" s="8">
        <v>0.99999629999999995</v>
      </c>
      <c r="G4" t="s">
        <v>21</v>
      </c>
      <c r="H4">
        <f>(D4-E4)/(D3-E3)</f>
        <v>-8.4269662920652939E-9</v>
      </c>
    </row>
    <row r="5" spans="2:8" x14ac:dyDescent="0.25">
      <c r="G5" t="s">
        <v>22</v>
      </c>
    </row>
    <row r="6" spans="2:8" x14ac:dyDescent="0.25">
      <c r="G6" t="s">
        <v>23</v>
      </c>
      <c r="H6">
        <f>(E4-D4)/(E3-D3)</f>
        <v>-8.4269662920652939E-9</v>
      </c>
    </row>
    <row r="7" spans="2:8" x14ac:dyDescent="0.25">
      <c r="G7" t="s">
        <v>24</v>
      </c>
      <c r="H7">
        <f>(ABS(H4)+ABS(H6))/2</f>
        <v>8.4269662920652939E-9</v>
      </c>
    </row>
    <row r="8" spans="2:8" x14ac:dyDescent="0.25">
      <c r="G8" t="s">
        <v>25</v>
      </c>
      <c r="H8">
        <f>H7*365.25</f>
        <v>3.0779494381768488E-6</v>
      </c>
    </row>
    <row r="10" spans="2:8" x14ac:dyDescent="0.25">
      <c r="D10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1DC5-1C2D-46F8-BCC9-3A2233C310D6}">
  <dimension ref="B1:H6"/>
  <sheetViews>
    <sheetView workbookViewId="0">
      <selection activeCell="H3" sqref="H3"/>
    </sheetView>
  </sheetViews>
  <sheetFormatPr defaultRowHeight="15" x14ac:dyDescent="0.25"/>
  <cols>
    <col min="3" max="4" width="12.140625" customWidth="1"/>
    <col min="5" max="5" width="11.5703125" customWidth="1"/>
    <col min="8" max="8" width="17.28515625" customWidth="1"/>
  </cols>
  <sheetData>
    <row r="1" spans="2:8" x14ac:dyDescent="0.25">
      <c r="B1" t="s">
        <v>26</v>
      </c>
    </row>
    <row r="3" spans="2:8" x14ac:dyDescent="0.25">
      <c r="B3" t="s">
        <v>19</v>
      </c>
      <c r="C3" s="9">
        <v>45762</v>
      </c>
      <c r="D3" s="9">
        <v>45358</v>
      </c>
      <c r="E3" s="9">
        <v>45035</v>
      </c>
      <c r="G3" t="s">
        <v>28</v>
      </c>
      <c r="H3" s="3">
        <f>STDEV(C4:E4)</f>
        <v>6.6583281184793933E-7</v>
      </c>
    </row>
    <row r="4" spans="2:8" x14ac:dyDescent="0.25">
      <c r="B4" t="s">
        <v>18</v>
      </c>
      <c r="C4" s="8">
        <v>3.5999999999999998E-6</v>
      </c>
      <c r="D4" s="8">
        <v>4.6999999999999999E-6</v>
      </c>
      <c r="E4" s="8">
        <v>3.4999999999999999E-6</v>
      </c>
      <c r="G4" t="s">
        <v>29</v>
      </c>
      <c r="H4" s="7">
        <f>COUNT(C4:E4)-1</f>
        <v>2</v>
      </c>
    </row>
    <row r="6" spans="2:8" x14ac:dyDescent="0.25">
      <c r="C6" t="s"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DCA3-928E-4289-BEC9-AB4E2A4EC0AB}">
  <dimension ref="B1:H6"/>
  <sheetViews>
    <sheetView workbookViewId="0">
      <selection activeCell="H4" sqref="H4"/>
    </sheetView>
  </sheetViews>
  <sheetFormatPr defaultRowHeight="15" x14ac:dyDescent="0.25"/>
  <cols>
    <col min="3" max="3" width="9.42578125" bestFit="1" customWidth="1"/>
    <col min="4" max="4" width="10.85546875" customWidth="1"/>
    <col min="5" max="5" width="12.140625" customWidth="1"/>
    <col min="8" max="8" width="9.5703125" bestFit="1" customWidth="1"/>
  </cols>
  <sheetData>
    <row r="1" spans="2:8" x14ac:dyDescent="0.25">
      <c r="B1" t="s">
        <v>30</v>
      </c>
    </row>
    <row r="3" spans="2:8" x14ac:dyDescent="0.25">
      <c r="B3" t="s">
        <v>13</v>
      </c>
      <c r="C3" s="10">
        <v>2025</v>
      </c>
      <c r="D3" s="10">
        <v>2024</v>
      </c>
      <c r="E3" s="10">
        <v>2023</v>
      </c>
    </row>
    <row r="4" spans="2:8" x14ac:dyDescent="0.25">
      <c r="B4" t="s">
        <v>18</v>
      </c>
      <c r="C4" s="8">
        <v>3.5999999999999998E-6</v>
      </c>
      <c r="D4" s="8">
        <v>4.6999999999999999E-6</v>
      </c>
      <c r="E4" s="8">
        <v>3.4999999999999999E-6</v>
      </c>
      <c r="G4" t="s">
        <v>7</v>
      </c>
      <c r="H4" s="8">
        <f>C4</f>
        <v>3.5999999999999998E-6</v>
      </c>
    </row>
    <row r="6" spans="2:8" x14ac:dyDescent="0.25">
      <c r="C6" t="s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FFF2-12B8-4664-B599-5D6127974ABB}">
  <dimension ref="B1:F5"/>
  <sheetViews>
    <sheetView workbookViewId="0">
      <selection activeCell="C5" sqref="C5"/>
    </sheetView>
  </sheetViews>
  <sheetFormatPr defaultRowHeight="15" x14ac:dyDescent="0.25"/>
  <cols>
    <col min="3" max="3" width="18.42578125" customWidth="1"/>
    <col min="6" max="6" width="17.5703125" customWidth="1"/>
  </cols>
  <sheetData>
    <row r="1" spans="2:6" x14ac:dyDescent="0.25">
      <c r="B1" t="s">
        <v>14</v>
      </c>
    </row>
    <row r="3" spans="2:6" x14ac:dyDescent="0.25">
      <c r="B3" t="s">
        <v>13</v>
      </c>
      <c r="C3">
        <v>2025</v>
      </c>
    </row>
    <row r="4" spans="2:6" x14ac:dyDescent="0.25">
      <c r="B4" t="s">
        <v>15</v>
      </c>
      <c r="C4">
        <v>1.0000001000000001</v>
      </c>
    </row>
    <row r="5" spans="2:6" x14ac:dyDescent="0.25">
      <c r="B5" t="s">
        <v>16</v>
      </c>
      <c r="C5" s="5">
        <v>1.0000640000000001</v>
      </c>
      <c r="E5" t="s">
        <v>14</v>
      </c>
      <c r="F5" s="8">
        <f>C5-C4</f>
        <v>6.3900000000005619E-5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RPT</vt:lpstr>
      <vt:lpstr>RPD</vt:lpstr>
      <vt:lpstr>STB</vt:lpstr>
      <vt:lpstr>DFT</vt:lpstr>
      <vt:lpstr>RFS</vt:lpstr>
      <vt:lpstr>REF</vt:lpstr>
      <vt:lpstr>BIA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Bartnick</dc:creator>
  <cp:lastModifiedBy>Mike Bartnick</cp:lastModifiedBy>
  <dcterms:created xsi:type="dcterms:W3CDTF">2025-07-23T15:23:07Z</dcterms:created>
  <dcterms:modified xsi:type="dcterms:W3CDTF">2025-07-30T19:04:23Z</dcterms:modified>
</cp:coreProperties>
</file>